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filterPrivacy="1" defaultThemeVersion="124226"/>
  <xr:revisionPtr revIDLastSave="0" documentId="13_ncr:1_{4A974651-C48C-46CF-8132-4EDD3416B436}" xr6:coauthVersionLast="45" xr6:coauthVersionMax="45" xr10:uidLastSave="{00000000-0000-0000-0000-000000000000}"/>
  <bookViews>
    <workbookView xWindow="6060" yWindow="2730" windowWidth="28800" windowHeight="17970" xr2:uid="{00000000-000D-0000-FFFF-FFFF00000000}"/>
  </bookViews>
  <sheets>
    <sheet name="Лист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 l="1"/>
  <c r="G20" i="1"/>
  <c r="G24" i="1" l="1"/>
  <c r="G30" i="1" l="1"/>
  <c r="G22" i="1" l="1"/>
  <c r="G52" i="1" l="1"/>
  <c r="G51" i="1"/>
  <c r="G32" i="1"/>
  <c r="G36" i="1"/>
  <c r="G33" i="1"/>
  <c r="G35" i="1"/>
  <c r="G21" i="1"/>
  <c r="G5" i="1" s="1"/>
  <c r="G59" i="1"/>
  <c r="G58" i="1"/>
  <c r="G37" i="1"/>
  <c r="G29" i="1"/>
  <c r="G31" i="1"/>
</calcChain>
</file>

<file path=xl/sharedStrings.xml><?xml version="1.0" encoding="utf-8"?>
<sst xmlns="http://schemas.openxmlformats.org/spreadsheetml/2006/main" count="146" uniqueCount="94">
  <si>
    <t>Наименование</t>
  </si>
  <si>
    <t>Технические характеристики</t>
  </si>
  <si>
    <t>Единицы измерения</t>
  </si>
  <si>
    <t>Количество на 1 рабочее место</t>
  </si>
  <si>
    <t>Количество на 5 рабочих мест</t>
  </si>
  <si>
    <t>Ориентировочная стоимость (справочно)</t>
  </si>
  <si>
    <t>Учебно-производственное оборудование</t>
  </si>
  <si>
    <t>шт.</t>
  </si>
  <si>
    <t>Инструменты</t>
  </si>
  <si>
    <t>Специализированная мебель</t>
  </si>
  <si>
    <t>Дорогостоящие расходные материалы</t>
  </si>
  <si>
    <t>Учебно-лабораторное оборудование</t>
  </si>
  <si>
    <t>Дополнительные условия (коммуникации, строительная подготовка)</t>
  </si>
  <si>
    <t>Вычислительная, офисная техника и оборудование</t>
  </si>
  <si>
    <t>Лицензионное программное обеспечение</t>
  </si>
  <si>
    <t>Интерактивное и презентационное оборудование</t>
  </si>
  <si>
    <t>Офисные принадлежности, необходимые для обеспечения выполнения работ</t>
  </si>
  <si>
    <t xml:space="preserve">Минимальная площадь необходимого помещения (необходимых помещений): </t>
  </si>
  <si>
    <t>комплект</t>
  </si>
  <si>
    <t>МФУ</t>
  </si>
  <si>
    <t>Ч/б или цветной, А4 или выше, подключение по сети</t>
  </si>
  <si>
    <t>Клавиатура и мышь</t>
  </si>
  <si>
    <t>USB накопитель</t>
  </si>
  <si>
    <t>Не менее 8ГБ, не менее USB2.0</t>
  </si>
  <si>
    <t>Интернет</t>
  </si>
  <si>
    <t>Подключение к интернету для справочных ресурсов и проверки работоспособности систем</t>
  </si>
  <si>
    <t>—</t>
  </si>
  <si>
    <t>Программно-аппаратный криптомаршрутизатор</t>
  </si>
  <si>
    <t>Ручка</t>
  </si>
  <si>
    <t>Тетрадь/блокнот/бумага</t>
  </si>
  <si>
    <t>Шариковая или гелевая</t>
  </si>
  <si>
    <t>Гипервизор</t>
  </si>
  <si>
    <t>USB токен</t>
  </si>
  <si>
    <t>Сервер</t>
  </si>
  <si>
    <t>Маршрутизатор или аналог на виртуальной машине</t>
  </si>
  <si>
    <t>Коммутатор</t>
  </si>
  <si>
    <t>Телевизор или проектор с экраном</t>
  </si>
  <si>
    <t>Компьютер студента</t>
  </si>
  <si>
    <t>Электричество</t>
  </si>
  <si>
    <t>220В, не менее 5 розеток на место</t>
  </si>
  <si>
    <t>Система обнаружения компьютерных атак</t>
  </si>
  <si>
    <t>Инфраструктурный лист для оснащения мастерской по компетенции F7 Корпоративная защита от внутренних угроз информационной безопасности</t>
  </si>
  <si>
    <t>Монитор студента</t>
  </si>
  <si>
    <t>Монитор преподавателя (эксперта)</t>
  </si>
  <si>
    <t>Устройства ввода эксперта</t>
  </si>
  <si>
    <t xml:space="preserve">Компьютер преподавателя (эксперта) </t>
  </si>
  <si>
    <t>Устройства ввода студента</t>
  </si>
  <si>
    <t>Поддержка диапазонов 2ГГц и 5ГГц, возможность подключения не менее 12 клиентов без потери пропускной способности, поддержка VLAN</t>
  </si>
  <si>
    <t>Для записей</t>
  </si>
  <si>
    <t>60 м²</t>
  </si>
  <si>
    <t>м²</t>
  </si>
  <si>
    <t>Пользовательская ОС</t>
  </si>
  <si>
    <t>Серверная ОС</t>
  </si>
  <si>
    <t>Windows 10 Education версии Pro, x64 с возможностью даунгрейда до Windows 7, возможно использование имеющихся лицензий</t>
  </si>
  <si>
    <t>АПМДЗ</t>
  </si>
  <si>
    <t>Сетевая карта</t>
  </si>
  <si>
    <t>Дополнительная сетевая карта, внешняя (USB) или внутренняя (Pci-Express), не менее 1Гбит/с, поддержка VLAN, JumboFrames</t>
  </si>
  <si>
    <t>RuToken S или аналог</t>
  </si>
  <si>
    <t>ПАК ViPNet IDS100 или классом выше</t>
  </si>
  <si>
    <t>ПАК ViPNet HW100C или классом выше</t>
  </si>
  <si>
    <t>СЗИ от НСД</t>
  </si>
  <si>
    <t>Процессор не менее 3,2 ГГц с поддержкой виртуализации или аналог, не менее 6 физических ядер не менее12 потоков, не менее 24 ГБ ОЗУ, не менее 500 ГБ SSD со свободным местом не менее 350 ГБ, не менее 500 ГБ свободного места на дополнительных носителях (HDD/SSD), ОС Windows/Linux/MacOS с графическим интерфейсом или аналог, ПО для виртуализации VMWare Workstation/VirtualBox или аналог, офисный пакет MSOffice/LibreOffice или аналог, notepad++ или аналог, браузер Firefox и Chrome или аналоги на движке Chrome</t>
  </si>
  <si>
    <t>не менее 22" и разрешением не менее 1920×1080 пкс, 2 монитора на ПК</t>
  </si>
  <si>
    <t>не менее 24" и разрешением не менее 1920×1080 пкс</t>
  </si>
  <si>
    <t xml:space="preserve">Дополнительная сетевая карта, внешняя (USB) или внутренняя (Pci-Express), не менее 1Гбит/с, поддержка VLAN, обязательная поддержка JumboFrames </t>
  </si>
  <si>
    <t>Точка доступа WiFi</t>
  </si>
  <si>
    <t xml:space="preserve">Не менее 4 портов Gigabit или аналог, поддержка VLAN, поддержка VPN (L2TP, OpenVPN) </t>
  </si>
  <si>
    <t>Учебно-методический комплекс  «Защита сетей» по технологии VPN</t>
  </si>
  <si>
    <t>Учебно-методический комплекс ViPNet "Удостоверяющий центр"</t>
  </si>
  <si>
    <t>УМК "Удостоверяющий центр" (академическая лицензия) в составе: 1 Учебное пособие — Технология построения VPN ViPNet: курс лекций 1 Учебное пособие — Администрирование системы защиты информации ViPNet версии 4 (практикум) 1 Учебное пособие — Удостоверяющий центр ViPNet 1 Программное обеспечение, лицензии и дополнительные материалы, предназначенные для проведения лабораторных работ. 1 Программное обеспечение ViPNet Administrator 4.х 2 Программное обеспечение ViPNet Coordinator for Windows 4.х 3 Программное обеспечение ViPNet Client for Windows 4.х 20 Программное обеспечение ViPNet Registration Point 4.х 2 Программное обеспечение ViPNet Publication Service 4.х 2 Программное обеспечение ViPNet ЭЦП внутренние 100 Программное обеспечение ViPNet ЭЦП внешние 100</t>
  </si>
  <si>
    <t xml:space="preserve">УМК ViPNet «Защита сетей» (академическая лицензия) в составе ViPNet Administrator 2 шт, ViPNet Coordinator for Windows 2 шт, ViPNet Coordinator for Linux 2 шт, ViPNet Client for Windows/Linux 20 шт, ViPNet Registration Point 2 шт, ViPNet Publication Service 2 шт, ViPNet Policy Manager 2 шт, ViPNet StateWatcher 2 шт, ViPNet ПАК HW-VA 2 шт </t>
  </si>
  <si>
    <t>HW-Гипервизор</t>
  </si>
  <si>
    <t xml:space="preserve">VMWare Workstation или VirtualBox, поддержка гостевых систем семейства Linux, Windows </t>
  </si>
  <si>
    <t>Гипервизор типа I (bare metal) для виртуализации уровня предприятия (бесплатный для академических организаций при условии менее 8 ядер на виртуальную машину)</t>
  </si>
  <si>
    <t>Статический анализатор кода</t>
  </si>
  <si>
    <t>Static Application Security Testing — SAS. Appercut или аналог</t>
  </si>
  <si>
    <t>IW Personal Firewall, Страж НТ или аналог</t>
  </si>
  <si>
    <t xml:space="preserve">Не менее 55", возможность подключения компьютера </t>
  </si>
  <si>
    <t>ПО для дистанционного управления компьютером</t>
  </si>
  <si>
    <t>Комплект системы корпоративной защиты  от внутренних угроз информационной безопасности</t>
  </si>
  <si>
    <t xml:space="preserve">InfoWatch Education Lab, Атоматизированная система контроля информационных потоков организации для выявления утечек информации и других внутренних угроз </t>
  </si>
  <si>
    <t xml:space="preserve">Для основной инфраструктуры для удаленного доступа на 6 рабочих мест, не менее 2 процессоров не менее 12 ядер по 2ГГц и более на процессор, поддержка многопоточности, не менее 160 ГБ ОЗУ, не менее 6 SSD по 800ГБ и более, не менее 4ТБ с резервированием на дополнительных носителях, не менее 2 сетевых интерфейсов 1ГБит или аналог, гипервизор VMWare ESXi или аналог 1 типа (bare-metal), возможность импорта OVA/OVF пакетов
</t>
  </si>
  <si>
    <t>Учебно-методический комплекс ViPNet "WorldSkills" (виртуальные ПАК)</t>
  </si>
  <si>
    <t>Учебно-методический комплекс VPN "WorldSkills" (аппаратный)</t>
  </si>
  <si>
    <t>Учебно-методический комплекс «WorldSkills» Infotecs в составе:
Методические материалы
Программно-аппаратный комплекс ViPNet Coordinator HW100 C 4.х 2шт.
Программно-аппаратный комплекс ViPNet Coordinator IDS 100 2.х 1 шт.
12</t>
  </si>
  <si>
    <t>Настольная лампа</t>
  </si>
  <si>
    <t>Для дистанционного управления работчей станцией, проведения обучения и ДЭ в онлайн-формате, TeamViewr, UltraViewer или аналог. Неограниченное число оконечных устройств
200 лицензированных пользователей, 3 пользователя могут инициировать 1 удаленный сеанс одновременно. Лицензия на 1 год.</t>
  </si>
  <si>
    <t>FullHD, USB или сетевая</t>
  </si>
  <si>
    <t>Видео камера для наблюдения за работой студентов и площадкой</t>
  </si>
  <si>
    <t>Упларвляемый с возможностью зеркалирования порта (SPAN). Не менее 16 портов Gigabit или аналог, управляемый, L2</t>
  </si>
  <si>
    <t>Windows 2016  или выше, Standard или выше, Academic или Evaluation, возможно использование имеющихся лицензий</t>
  </si>
  <si>
    <t>УМК (академическая лицензия)  в составе: 
Программное обеспечение ViPNet Administrator  4.х
Программное обеспечение ViPNet Windows 4.x
Программное обеспечение ViPNet Client 4.x
Программное обеспечение ViPNet Policy Manager 4.x
Программное обеспечение узел управления Policy Manager
IDS-VA</t>
  </si>
  <si>
    <t>Аппаратный, поддержка токенов, поддержка контроля целостности. МДЗ Инфотекс  SafeBoot, МДЗ «Аккорд-MKT», АПМДЗ «Соболь» или аналог</t>
  </si>
  <si>
    <t>В условиях недостаточной освещенности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</si>
</sst>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5" x14ac:knownFonts="1">
    <font>
      <sz val="11"/>
      <color theme="1"/>
      <name val="Calibri"/>
      <family val="2"/>
      <scheme val="minor"/>
    </font>
    <font>
      <sz val="16"/>
      <name val="Times New Roman"/>
      <family val="1"/>
      <charset val="204"/>
    </font>
    <font>
      <sz val="11"/>
      <name val="Calibri"/>
      <family val="2"/>
      <scheme val="minor"/>
    </font>
    <font>
      <b/>
      <sz val="11"/>
      <name val="Calibri"/>
      <family val="2"/>
      <charset val="204"/>
      <scheme val="minor"/>
    </font>
    <font>
      <sz val="11"/>
      <name val="Calibri"/>
      <family val="2"/>
      <charset val="204"/>
      <scheme val="minor"/>
    </font>
  </fonts>
  <fills count="5">
    <fill>
      <patternFill patternType="none"/>
    </fill>
    <fill>
      <patternFill patternType="gray125"/>
    </fill>
    <fill>
      <patternFill patternType="solid">
        <fgColor rgb="FFD9D9D9"/>
        <bgColor indexed="64"/>
      </patternFill>
    </fill>
    <fill>
      <patternFill patternType="solid">
        <fgColor rgb="FFE7E6E6"/>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2" fillId="0" borderId="0" xfId="0" applyFont="1"/>
    <xf numFmtId="0" fontId="4" fillId="0" borderId="0" xfId="0" applyFont="1"/>
    <xf numFmtId="0" fontId="4" fillId="0" borderId="1" xfId="0" applyFont="1" applyBorder="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164" fontId="4" fillId="0" borderId="8" xfId="0" applyNumberFormat="1" applyFont="1" applyBorder="1" applyAlignment="1">
      <alignment vertical="center" wrapText="1"/>
    </xf>
    <xf numFmtId="0" fontId="4" fillId="2" borderId="5" xfId="0" applyFont="1" applyFill="1" applyBorder="1" applyAlignment="1">
      <alignment horizontal="center" vertical="center" wrapText="1"/>
    </xf>
    <xf numFmtId="164" fontId="4" fillId="0" borderId="8" xfId="0" applyNumberFormat="1" applyFont="1" applyBorder="1" applyAlignment="1">
      <alignment horizontal="right" vertical="center" wrapText="1"/>
    </xf>
    <xf numFmtId="0" fontId="4" fillId="2" borderId="4" xfId="0" applyFont="1" applyFill="1" applyBorder="1" applyAlignment="1">
      <alignment vertical="center" wrapText="1"/>
    </xf>
    <xf numFmtId="0" fontId="4" fillId="3"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164" fontId="3" fillId="0" borderId="1" xfId="0" applyNumberFormat="1" applyFont="1" applyBorder="1"/>
    <xf numFmtId="0" fontId="4" fillId="0" borderId="3" xfId="0" applyFont="1" applyBorder="1" applyAlignment="1">
      <alignment horizontal="center"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164" fontId="4" fillId="0" borderId="5" xfId="0" applyNumberFormat="1" applyFont="1" applyBorder="1" applyAlignment="1">
      <alignment vertical="center" wrapText="1"/>
    </xf>
    <xf numFmtId="3" fontId="4" fillId="0" borderId="8" xfId="0" applyNumberFormat="1" applyFont="1" applyBorder="1" applyAlignment="1">
      <alignment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tabSelected="1" topLeftCell="A43" zoomScale="85" zoomScaleNormal="85" workbookViewId="0">
      <selection activeCell="B56" sqref="B56:G56"/>
    </sheetView>
  </sheetViews>
  <sheetFormatPr defaultRowHeight="15" x14ac:dyDescent="0.25"/>
  <cols>
    <col min="1" max="1" width="4.85546875" style="1" customWidth="1"/>
    <col min="2" max="2" width="40" style="1" customWidth="1"/>
    <col min="3" max="3" width="85.140625" style="1" customWidth="1"/>
    <col min="4" max="4" width="12" style="1" customWidth="1"/>
    <col min="5" max="6" width="16.42578125" style="1" customWidth="1"/>
    <col min="7" max="7" width="18.5703125" style="1" customWidth="1"/>
    <col min="8" max="11" width="9.140625" style="1"/>
    <col min="12" max="12" width="9.140625" style="1" customWidth="1"/>
    <col min="13" max="16384" width="9.140625" style="1"/>
  </cols>
  <sheetData>
    <row r="1" spans="1:7" ht="20.25" x14ac:dyDescent="0.25">
      <c r="A1" s="24" t="s">
        <v>41</v>
      </c>
      <c r="B1" s="25"/>
      <c r="C1" s="25"/>
      <c r="D1" s="25"/>
      <c r="E1" s="25"/>
      <c r="F1" s="25"/>
      <c r="G1" s="25"/>
    </row>
    <row r="2" spans="1:7" ht="15.75" thickBot="1" x14ac:dyDescent="0.3"/>
    <row r="3" spans="1:7" s="2" customFormat="1" x14ac:dyDescent="0.25">
      <c r="A3" s="26"/>
      <c r="B3" s="26" t="s">
        <v>0</v>
      </c>
      <c r="C3" s="26" t="s">
        <v>1</v>
      </c>
      <c r="D3" s="26" t="s">
        <v>2</v>
      </c>
      <c r="E3" s="26" t="s">
        <v>3</v>
      </c>
      <c r="F3" s="26" t="s">
        <v>4</v>
      </c>
      <c r="G3" s="26" t="s">
        <v>5</v>
      </c>
    </row>
    <row r="4" spans="1:7" s="2" customFormat="1" ht="15.75" thickBot="1" x14ac:dyDescent="0.3">
      <c r="A4" s="27"/>
      <c r="B4" s="27"/>
      <c r="C4" s="27"/>
      <c r="D4" s="27"/>
      <c r="E4" s="27"/>
      <c r="F4" s="27"/>
      <c r="G4" s="27"/>
    </row>
    <row r="5" spans="1:7" s="2" customFormat="1" ht="15.75" thickBot="1" x14ac:dyDescent="0.3">
      <c r="A5" s="3"/>
      <c r="B5" s="3"/>
      <c r="C5" s="3"/>
      <c r="D5" s="3"/>
      <c r="E5" s="3"/>
      <c r="F5" s="3"/>
      <c r="G5" s="15">
        <f>SUM(G7:G60)</f>
        <v>6100700</v>
      </c>
    </row>
    <row r="6" spans="1:7" s="2" customFormat="1" ht="15.75" thickBot="1" x14ac:dyDescent="0.3">
      <c r="A6" s="4">
        <v>1</v>
      </c>
      <c r="B6" s="21" t="s">
        <v>6</v>
      </c>
      <c r="C6" s="22"/>
      <c r="D6" s="22"/>
      <c r="E6" s="22"/>
      <c r="F6" s="23"/>
      <c r="G6" s="5"/>
    </row>
    <row r="7" spans="1:7" s="2" customFormat="1" ht="15.75" thickBot="1" x14ac:dyDescent="0.3">
      <c r="A7" s="6"/>
      <c r="B7" s="7"/>
      <c r="C7" s="7"/>
      <c r="D7" s="7" t="s">
        <v>7</v>
      </c>
      <c r="E7" s="7"/>
      <c r="F7" s="7"/>
      <c r="G7" s="8"/>
    </row>
    <row r="8" spans="1:7" s="2" customFormat="1" ht="15.75" thickBot="1" x14ac:dyDescent="0.3">
      <c r="A8" s="6"/>
      <c r="B8" s="7"/>
      <c r="C8" s="7"/>
      <c r="D8" s="7" t="s">
        <v>7</v>
      </c>
      <c r="E8" s="7"/>
      <c r="F8" s="7"/>
      <c r="G8" s="8"/>
    </row>
    <row r="9" spans="1:7" s="2" customFormat="1" ht="15.75" thickBot="1" x14ac:dyDescent="0.3">
      <c r="A9" s="4">
        <v>2</v>
      </c>
      <c r="B9" s="21" t="s">
        <v>8</v>
      </c>
      <c r="C9" s="22"/>
      <c r="D9" s="22"/>
      <c r="E9" s="22"/>
      <c r="F9" s="23"/>
      <c r="G9" s="9"/>
    </row>
    <row r="10" spans="1:7" s="2" customFormat="1" ht="15.75" thickBot="1" x14ac:dyDescent="0.3">
      <c r="A10" s="6"/>
      <c r="B10" s="7"/>
      <c r="C10" s="7"/>
      <c r="D10" s="7" t="s">
        <v>7</v>
      </c>
      <c r="E10" s="7"/>
      <c r="F10" s="7"/>
      <c r="G10" s="8"/>
    </row>
    <row r="11" spans="1:7" s="2" customFormat="1" ht="15.75" thickBot="1" x14ac:dyDescent="0.3">
      <c r="A11" s="6"/>
      <c r="B11" s="7"/>
      <c r="C11" s="7"/>
      <c r="D11" s="7" t="s">
        <v>7</v>
      </c>
      <c r="E11" s="7"/>
      <c r="F11" s="7"/>
      <c r="G11" s="8"/>
    </row>
    <row r="12" spans="1:7" s="2" customFormat="1" ht="15.75" thickBot="1" x14ac:dyDescent="0.3">
      <c r="A12" s="4">
        <v>3</v>
      </c>
      <c r="B12" s="21" t="s">
        <v>9</v>
      </c>
      <c r="C12" s="22"/>
      <c r="D12" s="22"/>
      <c r="E12" s="22"/>
      <c r="F12" s="23"/>
      <c r="G12" s="9"/>
    </row>
    <row r="13" spans="1:7" s="2" customFormat="1" ht="15.75" thickBot="1" x14ac:dyDescent="0.3">
      <c r="A13" s="6"/>
      <c r="B13" s="7"/>
      <c r="C13" s="7"/>
      <c r="D13" s="7" t="s">
        <v>7</v>
      </c>
      <c r="E13" s="7"/>
      <c r="F13" s="7"/>
      <c r="G13" s="8"/>
    </row>
    <row r="14" spans="1:7" s="2" customFormat="1" ht="15.75" thickBot="1" x14ac:dyDescent="0.3">
      <c r="A14" s="6"/>
      <c r="B14" s="7"/>
      <c r="C14" s="7"/>
      <c r="D14" s="7" t="s">
        <v>7</v>
      </c>
      <c r="E14" s="7"/>
      <c r="F14" s="7"/>
      <c r="G14" s="8"/>
    </row>
    <row r="15" spans="1:7" s="2" customFormat="1" ht="15.75" thickBot="1" x14ac:dyDescent="0.3">
      <c r="A15" s="4">
        <v>4</v>
      </c>
      <c r="B15" s="21" t="s">
        <v>10</v>
      </c>
      <c r="C15" s="22"/>
      <c r="D15" s="22"/>
      <c r="E15" s="22"/>
      <c r="F15" s="23"/>
      <c r="G15" s="9"/>
    </row>
    <row r="16" spans="1:7" s="2" customFormat="1" ht="15.75" thickBot="1" x14ac:dyDescent="0.3">
      <c r="A16" s="6"/>
      <c r="B16" s="7"/>
      <c r="C16" s="7"/>
      <c r="D16" s="7" t="s">
        <v>7</v>
      </c>
      <c r="E16" s="7"/>
      <c r="F16" s="7"/>
      <c r="G16" s="8"/>
    </row>
    <row r="17" spans="1:7" s="2" customFormat="1" ht="15.75" thickBot="1" x14ac:dyDescent="0.3">
      <c r="A17" s="6"/>
      <c r="B17" s="7"/>
      <c r="C17" s="7"/>
      <c r="D17" s="7" t="s">
        <v>7</v>
      </c>
      <c r="E17" s="7"/>
      <c r="F17" s="7"/>
      <c r="G17" s="8"/>
    </row>
    <row r="18" spans="1:7" s="2" customFormat="1" ht="15.75" thickBot="1" x14ac:dyDescent="0.3">
      <c r="A18" s="4">
        <v>5</v>
      </c>
      <c r="B18" s="21" t="s">
        <v>11</v>
      </c>
      <c r="C18" s="22"/>
      <c r="D18" s="22"/>
      <c r="E18" s="22"/>
      <c r="F18" s="23"/>
      <c r="G18" s="9"/>
    </row>
    <row r="19" spans="1:7" s="2" customFormat="1" ht="30.75" thickBot="1" x14ac:dyDescent="0.3">
      <c r="A19" s="6"/>
      <c r="B19" s="7" t="s">
        <v>27</v>
      </c>
      <c r="C19" s="7" t="s">
        <v>59</v>
      </c>
      <c r="D19" s="7" t="s">
        <v>7</v>
      </c>
      <c r="E19" s="7">
        <v>1</v>
      </c>
      <c r="F19" s="7">
        <v>5</v>
      </c>
      <c r="G19" s="8">
        <f>128300*F19</f>
        <v>641500</v>
      </c>
    </row>
    <row r="20" spans="1:7" s="2" customFormat="1" ht="30.75" thickBot="1" x14ac:dyDescent="0.3">
      <c r="A20" s="6"/>
      <c r="B20" s="7" t="s">
        <v>40</v>
      </c>
      <c r="C20" s="7" t="s">
        <v>58</v>
      </c>
      <c r="D20" s="7" t="s">
        <v>7</v>
      </c>
      <c r="E20" s="7">
        <v>1</v>
      </c>
      <c r="F20" s="7">
        <v>5</v>
      </c>
      <c r="G20" s="8">
        <f>175500*F20</f>
        <v>877500</v>
      </c>
    </row>
    <row r="21" spans="1:7" s="2" customFormat="1" ht="27" customHeight="1" thickBot="1" x14ac:dyDescent="0.3">
      <c r="A21" s="6"/>
      <c r="B21" s="7" t="s">
        <v>32</v>
      </c>
      <c r="C21" s="7" t="s">
        <v>57</v>
      </c>
      <c r="D21" s="7" t="s">
        <v>7</v>
      </c>
      <c r="E21" s="7">
        <v>2</v>
      </c>
      <c r="F21" s="7">
        <v>10</v>
      </c>
      <c r="G21" s="8">
        <f>1350*F21</f>
        <v>13500</v>
      </c>
    </row>
    <row r="22" spans="1:7" s="2" customFormat="1" ht="34.5" customHeight="1" thickBot="1" x14ac:dyDescent="0.3">
      <c r="A22" s="16"/>
      <c r="B22" s="7" t="s">
        <v>54</v>
      </c>
      <c r="C22" s="7" t="s">
        <v>92</v>
      </c>
      <c r="D22" s="7" t="s">
        <v>7</v>
      </c>
      <c r="E22" s="7">
        <v>1</v>
      </c>
      <c r="F22" s="7">
        <v>5</v>
      </c>
      <c r="G22" s="8">
        <f>12000*F22</f>
        <v>60000</v>
      </c>
    </row>
    <row r="23" spans="1:7" s="2" customFormat="1" ht="26.25" customHeight="1" thickBot="1" x14ac:dyDescent="0.3">
      <c r="A23" s="16"/>
      <c r="B23" s="7" t="s">
        <v>60</v>
      </c>
      <c r="C23" s="7" t="s">
        <v>76</v>
      </c>
      <c r="D23" s="7" t="s">
        <v>7</v>
      </c>
      <c r="E23" s="18">
        <v>1</v>
      </c>
      <c r="F23" s="7">
        <v>5</v>
      </c>
      <c r="G23" s="19">
        <v>75000</v>
      </c>
    </row>
    <row r="24" spans="1:7" s="2" customFormat="1" ht="26.25" customHeight="1" thickBot="1" x14ac:dyDescent="0.3">
      <c r="A24" s="16"/>
      <c r="B24" s="17" t="s">
        <v>74</v>
      </c>
      <c r="C24" s="17" t="s">
        <v>75</v>
      </c>
      <c r="D24" s="7" t="s">
        <v>18</v>
      </c>
      <c r="E24" s="7">
        <v>1</v>
      </c>
      <c r="F24" s="7">
        <v>1</v>
      </c>
      <c r="G24" s="8">
        <f>12000*F24</f>
        <v>12000</v>
      </c>
    </row>
    <row r="25" spans="1:7" s="2" customFormat="1" ht="15.75" thickBot="1" x14ac:dyDescent="0.3">
      <c r="A25" s="4">
        <v>6</v>
      </c>
      <c r="B25" s="21" t="s">
        <v>12</v>
      </c>
      <c r="C25" s="22"/>
      <c r="D25" s="22"/>
      <c r="E25" s="22"/>
      <c r="F25" s="23"/>
      <c r="G25" s="9"/>
    </row>
    <row r="26" spans="1:7" s="2" customFormat="1" ht="30.75" thickBot="1" x14ac:dyDescent="0.3">
      <c r="A26" s="6"/>
      <c r="B26" s="7" t="s">
        <v>24</v>
      </c>
      <c r="C26" s="7" t="s">
        <v>25</v>
      </c>
      <c r="D26" s="7" t="s">
        <v>26</v>
      </c>
      <c r="E26" s="7" t="s">
        <v>26</v>
      </c>
      <c r="F26" s="7" t="s">
        <v>26</v>
      </c>
      <c r="G26" s="8" t="s">
        <v>26</v>
      </c>
    </row>
    <row r="27" spans="1:7" s="2" customFormat="1" ht="24.75" customHeight="1" thickBot="1" x14ac:dyDescent="0.3">
      <c r="A27" s="6"/>
      <c r="B27" s="7" t="s">
        <v>38</v>
      </c>
      <c r="C27" s="7" t="s">
        <v>39</v>
      </c>
      <c r="D27" s="7" t="s">
        <v>26</v>
      </c>
      <c r="E27" s="7" t="s">
        <v>26</v>
      </c>
      <c r="F27" s="7" t="s">
        <v>26</v>
      </c>
      <c r="G27" s="8" t="s">
        <v>26</v>
      </c>
    </row>
    <row r="28" spans="1:7" s="2" customFormat="1" ht="15.75" thickBot="1" x14ac:dyDescent="0.3">
      <c r="A28" s="4">
        <v>7</v>
      </c>
      <c r="B28" s="21" t="s">
        <v>13</v>
      </c>
      <c r="C28" s="22"/>
      <c r="D28" s="22"/>
      <c r="E28" s="22"/>
      <c r="F28" s="23"/>
      <c r="G28" s="9"/>
    </row>
    <row r="29" spans="1:7" s="2" customFormat="1" ht="105.75" thickBot="1" x14ac:dyDescent="0.3">
      <c r="A29" s="6"/>
      <c r="B29" s="7" t="s">
        <v>37</v>
      </c>
      <c r="C29" s="7" t="s">
        <v>61</v>
      </c>
      <c r="D29" s="7" t="s">
        <v>7</v>
      </c>
      <c r="E29" s="7">
        <v>1</v>
      </c>
      <c r="F29" s="7">
        <v>5</v>
      </c>
      <c r="G29" s="8">
        <f>98000*F29</f>
        <v>490000</v>
      </c>
    </row>
    <row r="30" spans="1:7" s="2" customFormat="1" ht="30.75" thickBot="1" x14ac:dyDescent="0.3">
      <c r="A30" s="6"/>
      <c r="B30" s="7" t="s">
        <v>55</v>
      </c>
      <c r="C30" s="7" t="s">
        <v>56</v>
      </c>
      <c r="D30" s="7" t="s">
        <v>7</v>
      </c>
      <c r="E30" s="7">
        <v>1</v>
      </c>
      <c r="F30" s="7">
        <v>5</v>
      </c>
      <c r="G30" s="8">
        <f>F30*1200</f>
        <v>6000</v>
      </c>
    </row>
    <row r="31" spans="1:7" s="2" customFormat="1" ht="15.75" thickBot="1" x14ac:dyDescent="0.3">
      <c r="A31" s="6"/>
      <c r="B31" s="7" t="s">
        <v>42</v>
      </c>
      <c r="C31" s="7" t="s">
        <v>62</v>
      </c>
      <c r="D31" s="7" t="s">
        <v>7</v>
      </c>
      <c r="E31" s="7">
        <v>2</v>
      </c>
      <c r="F31" s="7">
        <v>10</v>
      </c>
      <c r="G31" s="8">
        <f>8000*F31</f>
        <v>80000</v>
      </c>
    </row>
    <row r="32" spans="1:7" s="2" customFormat="1" ht="15.75" thickBot="1" x14ac:dyDescent="0.3">
      <c r="A32" s="6"/>
      <c r="B32" s="7" t="s">
        <v>46</v>
      </c>
      <c r="C32" s="7" t="s">
        <v>21</v>
      </c>
      <c r="D32" s="7" t="s">
        <v>18</v>
      </c>
      <c r="E32" s="7">
        <v>1</v>
      </c>
      <c r="F32" s="7">
        <v>5</v>
      </c>
      <c r="G32" s="8">
        <f>1200*F32</f>
        <v>6000</v>
      </c>
    </row>
    <row r="33" spans="1:7" s="2" customFormat="1" ht="105.75" thickBot="1" x14ac:dyDescent="0.3">
      <c r="A33" s="6"/>
      <c r="B33" s="7" t="s">
        <v>45</v>
      </c>
      <c r="C33" s="7" t="s">
        <v>61</v>
      </c>
      <c r="D33" s="7" t="s">
        <v>7</v>
      </c>
      <c r="E33" s="7">
        <v>1</v>
      </c>
      <c r="F33" s="7">
        <v>1</v>
      </c>
      <c r="G33" s="8">
        <f>98000</f>
        <v>98000</v>
      </c>
    </row>
    <row r="34" spans="1:7" s="2" customFormat="1" ht="30.75" thickBot="1" x14ac:dyDescent="0.3">
      <c r="A34" s="6"/>
      <c r="B34" s="7" t="s">
        <v>55</v>
      </c>
      <c r="C34" s="7" t="s">
        <v>64</v>
      </c>
      <c r="D34" s="7" t="s">
        <v>7</v>
      </c>
      <c r="E34" s="7">
        <v>1</v>
      </c>
      <c r="F34" s="7">
        <v>1</v>
      </c>
      <c r="G34" s="8">
        <v>1200</v>
      </c>
    </row>
    <row r="35" spans="1:7" s="2" customFormat="1" ht="24" customHeight="1" thickBot="1" x14ac:dyDescent="0.3">
      <c r="A35" s="6"/>
      <c r="B35" s="7" t="s">
        <v>43</v>
      </c>
      <c r="C35" s="7" t="s">
        <v>63</v>
      </c>
      <c r="D35" s="7" t="s">
        <v>7</v>
      </c>
      <c r="E35" s="7">
        <v>2</v>
      </c>
      <c r="F35" s="7">
        <v>2</v>
      </c>
      <c r="G35" s="8">
        <f>98000</f>
        <v>98000</v>
      </c>
    </row>
    <row r="36" spans="1:7" s="2" customFormat="1" ht="25.5" customHeight="1" thickBot="1" x14ac:dyDescent="0.3">
      <c r="A36" s="6"/>
      <c r="B36" s="7" t="s">
        <v>44</v>
      </c>
      <c r="C36" s="7" t="s">
        <v>21</v>
      </c>
      <c r="D36" s="7" t="s">
        <v>18</v>
      </c>
      <c r="E36" s="7">
        <v>1</v>
      </c>
      <c r="F36" s="7">
        <v>1</v>
      </c>
      <c r="G36" s="8">
        <f>1200*F36</f>
        <v>1200</v>
      </c>
    </row>
    <row r="37" spans="1:7" s="2" customFormat="1" ht="26.25" customHeight="1" thickBot="1" x14ac:dyDescent="0.3">
      <c r="A37" s="6"/>
      <c r="B37" s="7" t="s">
        <v>22</v>
      </c>
      <c r="C37" s="7" t="s">
        <v>23</v>
      </c>
      <c r="D37" s="7" t="s">
        <v>7</v>
      </c>
      <c r="E37" s="7">
        <v>2</v>
      </c>
      <c r="F37" s="7">
        <v>10</v>
      </c>
      <c r="G37" s="8">
        <f>450*F37</f>
        <v>4500</v>
      </c>
    </row>
    <row r="38" spans="1:7" s="2" customFormat="1" ht="30" customHeight="1" thickBot="1" x14ac:dyDescent="0.3">
      <c r="A38" s="6"/>
      <c r="B38" s="2" t="s">
        <v>65</v>
      </c>
      <c r="C38" s="7" t="s">
        <v>47</v>
      </c>
      <c r="D38" s="7" t="s">
        <v>7</v>
      </c>
      <c r="E38" s="7">
        <v>1</v>
      </c>
      <c r="F38" s="7">
        <v>1</v>
      </c>
      <c r="G38" s="8">
        <v>35000</v>
      </c>
    </row>
    <row r="39" spans="1:7" s="2" customFormat="1" ht="31.5" customHeight="1" thickBot="1" x14ac:dyDescent="0.3">
      <c r="A39" s="6"/>
      <c r="B39" s="7" t="s">
        <v>35</v>
      </c>
      <c r="C39" s="7" t="s">
        <v>89</v>
      </c>
      <c r="D39" s="7" t="s">
        <v>7</v>
      </c>
      <c r="E39" s="7">
        <v>1</v>
      </c>
      <c r="F39" s="7">
        <v>1</v>
      </c>
      <c r="G39" s="8">
        <v>20000</v>
      </c>
    </row>
    <row r="40" spans="1:7" s="2" customFormat="1" ht="30.75" thickBot="1" x14ac:dyDescent="0.3">
      <c r="A40" s="6"/>
      <c r="B40" s="7" t="s">
        <v>34</v>
      </c>
      <c r="C40" s="7" t="s">
        <v>66</v>
      </c>
      <c r="D40" s="7" t="s">
        <v>7</v>
      </c>
      <c r="E40" s="7">
        <v>5</v>
      </c>
      <c r="F40" s="7">
        <v>5</v>
      </c>
      <c r="G40" s="10">
        <v>20000</v>
      </c>
    </row>
    <row r="41" spans="1:7" s="2" customFormat="1" ht="24" customHeight="1" thickBot="1" x14ac:dyDescent="0.3">
      <c r="A41" s="6"/>
      <c r="B41" s="7" t="s">
        <v>19</v>
      </c>
      <c r="C41" s="7" t="s">
        <v>20</v>
      </c>
      <c r="D41" s="7" t="s">
        <v>7</v>
      </c>
      <c r="E41" s="7">
        <v>1</v>
      </c>
      <c r="F41" s="7">
        <v>1</v>
      </c>
      <c r="G41" s="8">
        <v>40000</v>
      </c>
    </row>
    <row r="42" spans="1:7" s="2" customFormat="1" ht="84" customHeight="1" thickBot="1" x14ac:dyDescent="0.3">
      <c r="A42" s="6"/>
      <c r="B42" s="7" t="s">
        <v>83</v>
      </c>
      <c r="C42" s="7" t="s">
        <v>84</v>
      </c>
      <c r="D42" s="7" t="s">
        <v>18</v>
      </c>
      <c r="E42" s="7">
        <v>1</v>
      </c>
      <c r="F42" s="7">
        <v>1</v>
      </c>
      <c r="G42" s="8">
        <v>470000</v>
      </c>
    </row>
    <row r="43" spans="1:7" s="2" customFormat="1" ht="85.5" customHeight="1" thickBot="1" x14ac:dyDescent="0.3">
      <c r="A43" s="6"/>
      <c r="B43" s="7" t="s">
        <v>33</v>
      </c>
      <c r="C43" s="7" t="s">
        <v>81</v>
      </c>
      <c r="D43" s="7" t="s">
        <v>7</v>
      </c>
      <c r="E43" s="7">
        <v>1</v>
      </c>
      <c r="F43" s="7">
        <v>1</v>
      </c>
      <c r="G43" s="8">
        <v>1600000</v>
      </c>
    </row>
    <row r="44" spans="1:7" s="2" customFormat="1" ht="15.75" thickBot="1" x14ac:dyDescent="0.3">
      <c r="A44" s="4">
        <v>8</v>
      </c>
      <c r="B44" s="21" t="s">
        <v>14</v>
      </c>
      <c r="C44" s="22"/>
      <c r="D44" s="22"/>
      <c r="E44" s="22"/>
      <c r="F44" s="23"/>
      <c r="G44" s="9"/>
    </row>
    <row r="45" spans="1:7" s="2" customFormat="1" ht="62.25" customHeight="1" thickBot="1" x14ac:dyDescent="0.3">
      <c r="A45" s="6"/>
      <c r="B45" s="7" t="s">
        <v>79</v>
      </c>
      <c r="C45" s="7" t="s">
        <v>80</v>
      </c>
      <c r="D45" s="7" t="s">
        <v>18</v>
      </c>
      <c r="E45" s="7">
        <v>1</v>
      </c>
      <c r="F45" s="7">
        <v>1</v>
      </c>
      <c r="G45" s="8">
        <v>500000</v>
      </c>
    </row>
    <row r="46" spans="1:7" s="2" customFormat="1" ht="60.75" thickBot="1" x14ac:dyDescent="0.3">
      <c r="A46" s="6"/>
      <c r="B46" s="7" t="s">
        <v>67</v>
      </c>
      <c r="C46" s="7" t="s">
        <v>70</v>
      </c>
      <c r="D46" s="7" t="s">
        <v>18</v>
      </c>
      <c r="E46" s="7">
        <v>1</v>
      </c>
      <c r="F46" s="7">
        <v>1</v>
      </c>
      <c r="G46" s="8">
        <v>85000</v>
      </c>
    </row>
    <row r="47" spans="1:7" s="2" customFormat="1" ht="105.75" thickBot="1" x14ac:dyDescent="0.3">
      <c r="A47" s="6"/>
      <c r="B47" s="7" t="s">
        <v>82</v>
      </c>
      <c r="C47" s="7" t="s">
        <v>91</v>
      </c>
      <c r="D47" s="7" t="s">
        <v>18</v>
      </c>
      <c r="E47" s="7">
        <v>1</v>
      </c>
      <c r="F47" s="7">
        <v>1</v>
      </c>
      <c r="G47" s="8">
        <v>100000</v>
      </c>
    </row>
    <row r="48" spans="1:7" s="2" customFormat="1" ht="165.75" thickBot="1" x14ac:dyDescent="0.3">
      <c r="A48" s="6"/>
      <c r="B48" s="7" t="s">
        <v>68</v>
      </c>
      <c r="C48" s="7" t="s">
        <v>69</v>
      </c>
      <c r="D48" s="7" t="s">
        <v>18</v>
      </c>
      <c r="E48" s="7">
        <v>1</v>
      </c>
      <c r="F48" s="7">
        <v>1</v>
      </c>
      <c r="G48" s="8">
        <v>50000</v>
      </c>
    </row>
    <row r="49" spans="1:7" s="2" customFormat="1" ht="48.75" customHeight="1" thickBot="1" x14ac:dyDescent="0.3">
      <c r="A49" s="6"/>
      <c r="B49" s="7" t="s">
        <v>71</v>
      </c>
      <c r="C49" s="7" t="s">
        <v>73</v>
      </c>
      <c r="D49" s="7" t="s">
        <v>7</v>
      </c>
      <c r="E49" s="7">
        <v>1</v>
      </c>
      <c r="F49" s="7">
        <v>1</v>
      </c>
      <c r="G49" s="8" t="s">
        <v>26</v>
      </c>
    </row>
    <row r="50" spans="1:7" s="2" customFormat="1" ht="30.75" thickBot="1" x14ac:dyDescent="0.3">
      <c r="A50" s="6"/>
      <c r="B50" s="7" t="s">
        <v>31</v>
      </c>
      <c r="C50" s="7" t="s">
        <v>72</v>
      </c>
      <c r="D50" s="7" t="s">
        <v>7</v>
      </c>
      <c r="E50" s="7">
        <v>1</v>
      </c>
      <c r="F50" s="7">
        <v>5</v>
      </c>
      <c r="G50" s="8">
        <v>25000</v>
      </c>
    </row>
    <row r="51" spans="1:7" s="2" customFormat="1" ht="30.75" thickBot="1" x14ac:dyDescent="0.3">
      <c r="A51" s="6"/>
      <c r="B51" s="7" t="s">
        <v>51</v>
      </c>
      <c r="C51" s="7" t="s">
        <v>53</v>
      </c>
      <c r="D51" s="7" t="s">
        <v>7</v>
      </c>
      <c r="E51" s="7">
        <v>1</v>
      </c>
      <c r="F51" s="7">
        <v>25</v>
      </c>
      <c r="G51" s="8">
        <f>5000*F51</f>
        <v>125000</v>
      </c>
    </row>
    <row r="52" spans="1:7" s="2" customFormat="1" ht="30.75" thickBot="1" x14ac:dyDescent="0.3">
      <c r="A52" s="6"/>
      <c r="B52" s="7" t="s">
        <v>52</v>
      </c>
      <c r="C52" s="7" t="s">
        <v>90</v>
      </c>
      <c r="D52" s="7" t="s">
        <v>7</v>
      </c>
      <c r="E52" s="7">
        <v>1</v>
      </c>
      <c r="F52" s="7">
        <v>20</v>
      </c>
      <c r="G52" s="8">
        <f>13500*F52</f>
        <v>270000</v>
      </c>
    </row>
    <row r="53" spans="1:7" s="2" customFormat="1" ht="75.75" thickBot="1" x14ac:dyDescent="0.3">
      <c r="A53" s="16"/>
      <c r="B53" s="7" t="s">
        <v>78</v>
      </c>
      <c r="C53" s="7" t="s">
        <v>86</v>
      </c>
      <c r="D53" s="7" t="s">
        <v>18</v>
      </c>
      <c r="E53" s="7">
        <v>1</v>
      </c>
      <c r="F53" s="7">
        <v>1</v>
      </c>
      <c r="G53" s="8">
        <v>200000</v>
      </c>
    </row>
    <row r="54" spans="1:7" s="2" customFormat="1" ht="30.75" thickBot="1" x14ac:dyDescent="0.3">
      <c r="A54" s="16"/>
      <c r="B54" s="7" t="s">
        <v>88</v>
      </c>
      <c r="C54" s="7" t="s">
        <v>87</v>
      </c>
      <c r="D54" s="7" t="s">
        <v>7</v>
      </c>
      <c r="E54" s="7"/>
      <c r="F54" s="7">
        <v>2</v>
      </c>
      <c r="G54" s="20">
        <v>10000</v>
      </c>
    </row>
    <row r="55" spans="1:7" s="2" customFormat="1" ht="15.75" thickBot="1" x14ac:dyDescent="0.3">
      <c r="A55" s="4">
        <v>9</v>
      </c>
      <c r="B55" s="21" t="s">
        <v>15</v>
      </c>
      <c r="C55" s="22"/>
      <c r="D55" s="22"/>
      <c r="E55" s="22"/>
      <c r="F55" s="23"/>
      <c r="G55" s="9"/>
    </row>
    <row r="56" spans="1:7" s="2" customFormat="1" ht="15.75" thickBot="1" x14ac:dyDescent="0.3">
      <c r="A56" s="6"/>
      <c r="B56" s="7" t="s">
        <v>36</v>
      </c>
      <c r="C56" s="7" t="s">
        <v>77</v>
      </c>
      <c r="D56" s="7" t="s">
        <v>7</v>
      </c>
      <c r="E56" s="7">
        <v>1</v>
      </c>
      <c r="F56" s="7">
        <v>1</v>
      </c>
      <c r="G56" s="8">
        <v>80000</v>
      </c>
    </row>
    <row r="57" spans="1:7" s="2" customFormat="1" ht="15.75" customHeight="1" thickBot="1" x14ac:dyDescent="0.3">
      <c r="A57" s="4">
        <v>10</v>
      </c>
      <c r="B57" s="21" t="s">
        <v>16</v>
      </c>
      <c r="C57" s="22"/>
      <c r="D57" s="22"/>
      <c r="E57" s="22"/>
      <c r="F57" s="22"/>
      <c r="G57" s="11"/>
    </row>
    <row r="58" spans="1:7" s="2" customFormat="1" ht="15.75" thickBot="1" x14ac:dyDescent="0.3">
      <c r="A58" s="6"/>
      <c r="B58" s="7" t="s">
        <v>28</v>
      </c>
      <c r="C58" s="7" t="s">
        <v>30</v>
      </c>
      <c r="D58" s="7" t="s">
        <v>7</v>
      </c>
      <c r="E58" s="7">
        <v>2</v>
      </c>
      <c r="F58" s="7">
        <v>10</v>
      </c>
      <c r="G58" s="8">
        <f>20*F58</f>
        <v>200</v>
      </c>
    </row>
    <row r="59" spans="1:7" s="2" customFormat="1" ht="15.75" thickBot="1" x14ac:dyDescent="0.3">
      <c r="A59" s="6"/>
      <c r="B59" s="7" t="s">
        <v>29</v>
      </c>
      <c r="C59" s="7" t="s">
        <v>48</v>
      </c>
      <c r="D59" s="7" t="s">
        <v>7</v>
      </c>
      <c r="E59" s="7">
        <v>1</v>
      </c>
      <c r="F59" s="7">
        <v>5</v>
      </c>
      <c r="G59" s="8">
        <f>20*F59</f>
        <v>100</v>
      </c>
    </row>
    <row r="60" spans="1:7" s="2" customFormat="1" ht="15.75" thickBot="1" x14ac:dyDescent="0.3">
      <c r="A60" s="6"/>
      <c r="B60" s="7" t="s">
        <v>85</v>
      </c>
      <c r="C60" s="7" t="s">
        <v>93</v>
      </c>
      <c r="D60" s="7" t="s">
        <v>7</v>
      </c>
      <c r="E60" s="7">
        <v>1</v>
      </c>
      <c r="F60" s="7">
        <v>5</v>
      </c>
      <c r="G60" s="8">
        <v>6000</v>
      </c>
    </row>
    <row r="61" spans="1:7" s="2" customFormat="1" ht="45" customHeight="1" thickBot="1" x14ac:dyDescent="0.3">
      <c r="A61" s="12">
        <v>11</v>
      </c>
      <c r="B61" s="28" t="s">
        <v>17</v>
      </c>
      <c r="C61" s="29"/>
      <c r="D61" s="13" t="s">
        <v>50</v>
      </c>
      <c r="E61" s="14"/>
      <c r="F61" s="14"/>
      <c r="G61" s="14" t="s">
        <v>49</v>
      </c>
    </row>
  </sheetData>
  <mergeCells count="19">
    <mergeCell ref="B28:F28"/>
    <mergeCell ref="B44:F44"/>
    <mergeCell ref="B55:F55"/>
    <mergeCell ref="B61:C61"/>
    <mergeCell ref="B57:F57"/>
    <mergeCell ref="B25:F25"/>
    <mergeCell ref="A1:G1"/>
    <mergeCell ref="A3:A4"/>
    <mergeCell ref="B3:B4"/>
    <mergeCell ref="C3:C4"/>
    <mergeCell ref="D3:D4"/>
    <mergeCell ref="E3:E4"/>
    <mergeCell ref="F3:F4"/>
    <mergeCell ref="G3:G4"/>
    <mergeCell ref="B6:F6"/>
    <mergeCell ref="B9:F9"/>
    <mergeCell ref="B12:F12"/>
    <mergeCell ref="B15:F15"/>
    <mergeCell ref="B18:F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2020-05-07T06:36:37Z</dcterms:modified>
</cp:coreProperties>
</file>